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0" windowWidth="15195" windowHeight="94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<sst xmlns="http://schemas.openxmlformats.org/spreadsheetml/2006/main" count="127" uniqueCount="97">
  <si>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</si>
  <si>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</si>
  <si>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</si>
  <si>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</si>
  <si>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</si>
  <si>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</si>
  <si>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</si>
  <si>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</si>
  <si>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</si>
  <si>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</si>
  <si>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</si>
  <si>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</si>
  <si>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</si>
  <si>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</si>
  <si>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</si>
  <si>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</si>
  <si>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</si>
  <si>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</si>
  <si>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</si>
  <si>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</si>
  <si>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</si>
  <si>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</si>
  <si>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</si>
  <si>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</si>
  <si>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</si>
  <si>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</si>
  <si>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</si>
  <si>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</si>
  <si>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</si>
  <si>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</si>
  <si>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</si>
  <si>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</si>
  <si>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</si>
  <si>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</si>
  <si>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</si>
  <si>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</si>
  <si>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</si>
  <si>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</si>
  <si>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</si>
  <si>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</si>
  <si>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</si>
  <si>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</si>
  <si>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</si>
  <si>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</si>
  <si>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</si>
  <si>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</si>
  <si>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</si>
  <si>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</si>
  <si>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</si>
  <si>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</si>
  <si>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</si>
  <si>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</si>
  <si>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</si>
  <si>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</si>
  <si>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</si>
  <si>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</si>
  <si>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</si>
  <si>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</si>
  <si>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</si>
  <si>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</si>
  <si>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</si>
  <si>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</si>
  <si>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</si>
  <si>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</si>
  <si>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</si>
  <si>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</si>
  <si>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</si>
  <si>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</si>
  <si>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</si>
  <si>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</si>
  <si>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</si>
  <si>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</si>
  <si>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</si>
  <si>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</si>
  <si>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</si>
  <si>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</si>
  <si>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</si>
  <si>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</si>
  <si>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</si>
  <si>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</si>
  <si>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</si>
  <si>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</si>
  <si>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</si>
  <si>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</si>
  <si>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</si>
  <si>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</si>
  <si>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</si>
  <si>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</si>
  <si>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</si>
  <si>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</si>
  <si>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</si>
  <si>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</si>
  <si>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</si>
  <si>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Заместитель начальника учреждения - экономист: </t>
  </si>
  <si>
    <t>В.В. Макарова</t>
  </si>
  <si>
    <t>Кассовый план исполнения бюджета муниципального образования п.Анопино (сельское поселение) Гусь-Хрустального районана 2021 год</t>
  </si>
  <si>
    <t>(по состоянию на "01" июня 2021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</si>
</sst>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zoomScalePageLayoutView="0" workbookViewId="0" topLeftCell="A1">
      <selection activeCell="A3" sqref="A3:U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9" t="s">
        <v>2</v>
      </c>
      <c r="B7" s="59" t="s">
        <v>3</v>
      </c>
      <c r="C7" s="59" t="s">
        <v>92</v>
      </c>
      <c r="D7" s="59" t="s">
        <v>4</v>
      </c>
      <c r="E7" s="59" t="s">
        <v>5</v>
      </c>
      <c r="F7" s="59"/>
      <c r="G7" s="59"/>
      <c r="H7" s="59" t="s">
        <v>6</v>
      </c>
      <c r="I7" s="59" t="s">
        <v>7</v>
      </c>
      <c r="J7" s="59"/>
      <c r="K7" s="59"/>
      <c r="L7" s="59" t="s">
        <v>8</v>
      </c>
      <c r="M7" s="59" t="s">
        <v>9</v>
      </c>
      <c r="N7" s="59"/>
      <c r="O7" s="59"/>
      <c r="P7" s="16"/>
      <c r="Q7" s="59" t="s">
        <v>10</v>
      </c>
      <c r="R7" s="59" t="s">
        <v>11</v>
      </c>
      <c r="S7" s="59"/>
      <c r="T7" s="59"/>
      <c r="U7" s="59" t="s">
        <v>12</v>
      </c>
      <c r="V7" s="1"/>
    </row>
    <row r="8" spans="1:22" ht="12.75">
      <c r="A8" s="59" t="s">
        <v>0</v>
      </c>
      <c r="B8" s="59" t="s">
        <v>0</v>
      </c>
      <c r="C8" s="59" t="s">
        <v>0</v>
      </c>
      <c r="D8" s="59" t="s">
        <v>0</v>
      </c>
      <c r="E8" s="59" t="s">
        <v>0</v>
      </c>
      <c r="F8" s="59" t="s">
        <v>0</v>
      </c>
      <c r="G8" s="59" t="s">
        <v>0</v>
      </c>
      <c r="H8" s="59" t="s">
        <v>0</v>
      </c>
      <c r="I8" s="59" t="s">
        <v>0</v>
      </c>
      <c r="J8" s="59" t="s">
        <v>0</v>
      </c>
      <c r="K8" s="59" t="s">
        <v>0</v>
      </c>
      <c r="L8" s="59" t="s">
        <v>0</v>
      </c>
      <c r="M8" s="59" t="s">
        <v>0</v>
      </c>
      <c r="N8" s="59" t="s">
        <v>0</v>
      </c>
      <c r="O8" s="59" t="s">
        <v>0</v>
      </c>
      <c r="P8" s="16"/>
      <c r="Q8" s="59" t="s">
        <v>0</v>
      </c>
      <c r="R8" s="59" t="s">
        <v>0</v>
      </c>
      <c r="S8" s="59" t="s">
        <v>0</v>
      </c>
      <c r="T8" s="59" t="s">
        <v>0</v>
      </c>
      <c r="U8" s="59" t="s">
        <v>0</v>
      </c>
      <c r="V8" s="1"/>
    </row>
    <row r="9" spans="1:22" ht="24">
      <c r="A9" s="59" t="s">
        <v>0</v>
      </c>
      <c r="B9" s="59" t="s">
        <v>0</v>
      </c>
      <c r="C9" s="59" t="s">
        <v>0</v>
      </c>
      <c r="D9" s="59" t="s">
        <v>0</v>
      </c>
      <c r="E9" s="17" t="s">
        <v>13</v>
      </c>
      <c r="F9" s="17" t="s">
        <v>14</v>
      </c>
      <c r="G9" s="17" t="s">
        <v>15</v>
      </c>
      <c r="H9" s="59" t="s">
        <v>0</v>
      </c>
      <c r="I9" s="17" t="s">
        <v>16</v>
      </c>
      <c r="J9" s="17" t="s">
        <v>17</v>
      </c>
      <c r="K9" s="17" t="s">
        <v>18</v>
      </c>
      <c r="L9" s="59" t="s">
        <v>0</v>
      </c>
      <c r="M9" s="17" t="s">
        <v>19</v>
      </c>
      <c r="N9" s="17" t="s">
        <v>20</v>
      </c>
      <c r="O9" s="17" t="s">
        <v>21</v>
      </c>
      <c r="P9" s="17"/>
      <c r="Q9" s="59" t="s">
        <v>0</v>
      </c>
      <c r="R9" s="17" t="s">
        <v>22</v>
      </c>
      <c r="S9" s="17" t="s">
        <v>23</v>
      </c>
      <c r="T9" s="17" t="s">
        <v>24</v>
      </c>
      <c r="U9" s="59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22720.07</v>
      </c>
      <c r="D11" s="4">
        <f>H11+L11+Q11+U11</f>
        <v>22720.09</v>
      </c>
      <c r="E11" s="4">
        <f>E13+E14</f>
        <v>2353.49</v>
      </c>
      <c r="F11" s="4">
        <f>F13+F14</f>
        <v>656.3100000000001</v>
      </c>
      <c r="G11" s="4">
        <f>G13+G14</f>
        <v>2004.46</v>
      </c>
      <c r="H11" s="4">
        <f>E11+F11+G11</f>
        <v>5014.26</v>
      </c>
      <c r="I11" s="4">
        <f>I13+I14</f>
        <v>4823.51</v>
      </c>
      <c r="J11" s="4">
        <f>J13+J14</f>
        <v>1423.78</v>
      </c>
      <c r="K11" s="4">
        <f>K13+K14</f>
        <v>2509.4</v>
      </c>
      <c r="L11" s="4">
        <f>I11+J11+K11</f>
        <v>8756.69</v>
      </c>
      <c r="M11" s="4">
        <f>M13+M14</f>
        <v>1972.99</v>
      </c>
      <c r="N11" s="4">
        <f>N13+N14</f>
        <v>1006.2800000000001</v>
      </c>
      <c r="O11" s="4">
        <f>O13+O14</f>
        <v>1064.03</v>
      </c>
      <c r="P11" s="4">
        <f>P13+P14</f>
        <v>0</v>
      </c>
      <c r="Q11" s="4">
        <f>M11+N11+O11</f>
        <v>4043.3</v>
      </c>
      <c r="R11" s="4">
        <f>R13+R14</f>
        <v>1827.8400000000001</v>
      </c>
      <c r="S11" s="4">
        <f>S13+S14</f>
        <v>1738.6100000000001</v>
      </c>
      <c r="T11" s="4">
        <f>T13+T14</f>
        <v>1339.3899999999999</v>
      </c>
      <c r="U11" s="4">
        <f>R11+S11+T11</f>
        <v>4905.84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5958.5</v>
      </c>
      <c r="D13" s="4">
        <f aca="true" t="shared" si="0" ref="D13:D37">H13+L13+Q13+U13</f>
        <v>5958.51</v>
      </c>
      <c r="E13" s="7">
        <v>364.99</v>
      </c>
      <c r="F13" s="7">
        <v>421.35</v>
      </c>
      <c r="G13" s="7">
        <v>275.2</v>
      </c>
      <c r="H13" s="4">
        <f aca="true" t="shared" si="1" ref="H13:H37">E13+F13+G13</f>
        <v>1061.54</v>
      </c>
      <c r="I13" s="7">
        <v>723.92</v>
      </c>
      <c r="J13" s="7">
        <v>260.09</v>
      </c>
      <c r="K13" s="7">
        <v>126.44</v>
      </c>
      <c r="L13" s="4">
        <f aca="true" t="shared" si="2" ref="L13:L37">I13+J13+K13</f>
        <v>1110.45</v>
      </c>
      <c r="M13" s="7">
        <v>540</v>
      </c>
      <c r="N13" s="13">
        <v>154.83</v>
      </c>
      <c r="O13" s="13">
        <v>183.48</v>
      </c>
      <c r="P13" s="11"/>
      <c r="Q13" s="4">
        <f aca="true" t="shared" si="3" ref="Q13:Q37">M13+N13+O13</f>
        <v>878.3100000000001</v>
      </c>
      <c r="R13" s="7">
        <v>975.09</v>
      </c>
      <c r="S13" s="7">
        <v>885.86</v>
      </c>
      <c r="T13" s="7">
        <v>1047.26</v>
      </c>
      <c r="U13" s="4">
        <f aca="true" t="shared" si="4" ref="U13:U37">R13+S13+T13</f>
        <v>2908.21</v>
      </c>
      <c r="V13" s="1"/>
    </row>
    <row r="14" spans="1:22" ht="12.75">
      <c r="A14" s="20" t="s">
        <v>74</v>
      </c>
      <c r="B14" s="6" t="s">
        <v>45</v>
      </c>
      <c r="C14" s="7">
        <v>16761.57</v>
      </c>
      <c r="D14" s="4">
        <f t="shared" si="0"/>
        <v>16761.58</v>
      </c>
      <c r="E14" s="15">
        <v>1988.5</v>
      </c>
      <c r="F14" s="15">
        <v>234.96</v>
      </c>
      <c r="G14" s="15">
        <v>1729.26</v>
      </c>
      <c r="H14" s="4">
        <f t="shared" si="1"/>
        <v>3952.7200000000003</v>
      </c>
      <c r="I14" s="7">
        <v>4099.59</v>
      </c>
      <c r="J14" s="7">
        <v>1163.69</v>
      </c>
      <c r="K14" s="7">
        <v>2382.96</v>
      </c>
      <c r="L14" s="4">
        <f t="shared" si="2"/>
        <v>7646.240000000001</v>
      </c>
      <c r="M14" s="7">
        <v>1432.99</v>
      </c>
      <c r="N14" s="7">
        <v>851.45</v>
      </c>
      <c r="O14" s="7">
        <v>880.55</v>
      </c>
      <c r="P14" s="11"/>
      <c r="Q14" s="4">
        <f t="shared" si="3"/>
        <v>3164.99</v>
      </c>
      <c r="R14" s="7">
        <v>852.75</v>
      </c>
      <c r="S14" s="7">
        <v>852.75</v>
      </c>
      <c r="T14" s="7">
        <v>292.13</v>
      </c>
      <c r="U14" s="4">
        <f t="shared" si="4"/>
        <v>1997.63</v>
      </c>
      <c r="V14" s="1"/>
    </row>
    <row r="15" spans="1:22" ht="12.75">
      <c r="A15" s="24" t="s">
        <v>72</v>
      </c>
      <c r="B15" s="14" t="s">
        <v>46</v>
      </c>
      <c r="C15" s="5">
        <f>SUM(C16:C21)</f>
        <v>27620.07</v>
      </c>
      <c r="D15" s="4">
        <f t="shared" si="0"/>
        <v>27620.109</v>
      </c>
      <c r="E15" s="5">
        <f>E17+E18+E19+E20+E21</f>
        <v>634.5</v>
      </c>
      <c r="F15" s="5">
        <f>F17+F18+F19+F20+F21</f>
        <v>1683.3400000000001</v>
      </c>
      <c r="G15" s="5">
        <f>G17+G18+G19+G20+G21</f>
        <v>1897.1889999999999</v>
      </c>
      <c r="H15" s="4">
        <f t="shared" si="1"/>
        <v>4215.029</v>
      </c>
      <c r="I15" s="5">
        <f>I17+I18+I19+I20+I21</f>
        <v>2946.94</v>
      </c>
      <c r="J15" s="5">
        <f>J17+J18+J19+J20+J21</f>
        <v>3449.9700000000003</v>
      </c>
      <c r="K15" s="5">
        <f>K17+K18+K19+K20+K21</f>
        <v>4885.5</v>
      </c>
      <c r="L15" s="4">
        <f t="shared" si="2"/>
        <v>11282.41</v>
      </c>
      <c r="M15" s="5">
        <f>M17+M18+M19+M20+M21</f>
        <v>2220.44</v>
      </c>
      <c r="N15" s="5">
        <f>N17+N18+N19+N20+N21</f>
        <v>1984.81</v>
      </c>
      <c r="O15" s="5">
        <f>O17+O18+O19+O20+O21</f>
        <v>1977.54</v>
      </c>
      <c r="P15" s="12"/>
      <c r="Q15" s="4">
        <f t="shared" si="3"/>
        <v>6182.79</v>
      </c>
      <c r="R15" s="5">
        <f>R17+R18+R19+R20+R21</f>
        <v>1977.54</v>
      </c>
      <c r="S15" s="5">
        <f>S17+S18+S19+S20+S21</f>
        <v>1984.81</v>
      </c>
      <c r="T15" s="5">
        <f>T17+T18+T19+T20+T21</f>
        <v>1977.5300000000002</v>
      </c>
      <c r="U15" s="4">
        <f t="shared" si="4"/>
        <v>5939.88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3509.1</v>
      </c>
      <c r="D17" s="4">
        <f t="shared" si="0"/>
        <v>3509.05</v>
      </c>
      <c r="E17" s="7">
        <v>0</v>
      </c>
      <c r="F17" s="7"/>
      <c r="G17" s="7"/>
      <c r="H17" s="4">
        <f t="shared" si="1"/>
        <v>0</v>
      </c>
      <c r="I17" s="7">
        <v>686.59</v>
      </c>
      <c r="J17" s="7">
        <v>2579.56</v>
      </c>
      <c r="K17" s="7">
        <v>0</v>
      </c>
      <c r="L17" s="4">
        <f t="shared" si="2"/>
        <v>3266.15</v>
      </c>
      <c r="M17" s="7">
        <v>242.9</v>
      </c>
      <c r="N17" s="13"/>
      <c r="O17" s="13"/>
      <c r="P17" s="11"/>
      <c r="Q17" s="4">
        <f t="shared" si="3"/>
        <v>242.9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29.1</v>
      </c>
      <c r="D18" s="4">
        <f t="shared" si="0"/>
        <v>29.084999999999997</v>
      </c>
      <c r="E18" s="7">
        <v>0</v>
      </c>
      <c r="F18" s="7">
        <v>7.27</v>
      </c>
      <c r="G18" s="7">
        <v>0</v>
      </c>
      <c r="H18" s="4">
        <f t="shared" si="1"/>
        <v>7.27</v>
      </c>
      <c r="I18" s="7">
        <v>7.275</v>
      </c>
      <c r="J18" s="7">
        <v>0</v>
      </c>
      <c r="K18" s="7">
        <v>0</v>
      </c>
      <c r="L18" s="4">
        <f t="shared" si="2"/>
        <v>7.275</v>
      </c>
      <c r="M18" s="7">
        <v>0</v>
      </c>
      <c r="N18" s="7">
        <v>7.27</v>
      </c>
      <c r="O18" s="7">
        <v>0</v>
      </c>
      <c r="P18" s="11"/>
      <c r="Q18" s="4">
        <f t="shared" si="3"/>
        <v>7.27</v>
      </c>
      <c r="R18" s="7">
        <v>0</v>
      </c>
      <c r="S18" s="7">
        <v>7.27</v>
      </c>
      <c r="T18" s="7">
        <v>0</v>
      </c>
      <c r="U18" s="4">
        <f t="shared" si="4"/>
        <v>7.27</v>
      </c>
      <c r="V18" s="1"/>
    </row>
    <row r="19" spans="1:22" ht="24">
      <c r="A19" s="26" t="s">
        <v>86</v>
      </c>
      <c r="B19" s="6" t="s">
        <v>52</v>
      </c>
      <c r="C19" s="7">
        <v>5210</v>
      </c>
      <c r="D19" s="4">
        <f t="shared" si="0"/>
        <v>5210.034000000001</v>
      </c>
      <c r="E19" s="7">
        <v>134.7</v>
      </c>
      <c r="F19" s="7">
        <v>484.67</v>
      </c>
      <c r="G19" s="7">
        <v>528.089</v>
      </c>
      <c r="H19" s="4">
        <f t="shared" si="1"/>
        <v>1147.459</v>
      </c>
      <c r="I19" s="7">
        <v>647.195</v>
      </c>
      <c r="J19" s="7">
        <v>173.44</v>
      </c>
      <c r="K19" s="7">
        <v>473.6</v>
      </c>
      <c r="L19" s="4">
        <f t="shared" si="2"/>
        <v>1294.2350000000001</v>
      </c>
      <c r="M19" s="7">
        <v>461.39</v>
      </c>
      <c r="N19" s="7">
        <v>461.39</v>
      </c>
      <c r="O19" s="7">
        <v>461.39</v>
      </c>
      <c r="P19" s="11"/>
      <c r="Q19" s="4">
        <f t="shared" si="3"/>
        <v>1384.17</v>
      </c>
      <c r="R19" s="7">
        <v>461.39</v>
      </c>
      <c r="S19" s="7">
        <v>461.39</v>
      </c>
      <c r="T19" s="7">
        <v>461.39</v>
      </c>
      <c r="U19" s="4">
        <f t="shared" si="4"/>
        <v>1384.17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18871.87</v>
      </c>
      <c r="D21" s="4">
        <f t="shared" si="0"/>
        <v>18871.940000000002</v>
      </c>
      <c r="E21" s="7">
        <v>499.8</v>
      </c>
      <c r="F21" s="7">
        <v>1191.4</v>
      </c>
      <c r="G21" s="7">
        <v>1369.1</v>
      </c>
      <c r="H21" s="4">
        <f t="shared" si="1"/>
        <v>3060.3</v>
      </c>
      <c r="I21" s="7">
        <v>1605.88</v>
      </c>
      <c r="J21" s="7">
        <v>696.97</v>
      </c>
      <c r="K21" s="7">
        <v>4411.9</v>
      </c>
      <c r="L21" s="4">
        <f t="shared" si="2"/>
        <v>6714.75</v>
      </c>
      <c r="M21" s="7">
        <v>1516.15</v>
      </c>
      <c r="N21" s="7">
        <v>1516.15</v>
      </c>
      <c r="O21" s="7">
        <v>1516.15</v>
      </c>
      <c r="P21" s="11"/>
      <c r="Q21" s="4">
        <f t="shared" si="3"/>
        <v>4548.450000000001</v>
      </c>
      <c r="R21" s="7">
        <v>1516.15</v>
      </c>
      <c r="S21" s="7">
        <v>1516.15</v>
      </c>
      <c r="T21" s="7">
        <v>1516.14</v>
      </c>
      <c r="U21" s="4">
        <f t="shared" si="4"/>
        <v>4548.4400000000005</v>
      </c>
      <c r="V21" s="1"/>
    </row>
    <row r="22" spans="1:22" ht="12.75">
      <c r="A22" s="24" t="s">
        <v>55</v>
      </c>
      <c r="B22" s="14" t="s">
        <v>56</v>
      </c>
      <c r="C22" s="5">
        <f>C11-C15</f>
        <v>-4900</v>
      </c>
      <c r="D22" s="4">
        <f>H22+L22+Q22+U22</f>
        <v>-4900.019</v>
      </c>
      <c r="E22" s="5">
        <f>E11-E15</f>
        <v>1718.9899999999998</v>
      </c>
      <c r="F22" s="5">
        <f>F11-F15</f>
        <v>-1027.0300000000002</v>
      </c>
      <c r="G22" s="5">
        <f>G11-G15</f>
        <v>107.27100000000019</v>
      </c>
      <c r="H22" s="4">
        <f t="shared" si="1"/>
        <v>799.2309999999998</v>
      </c>
      <c r="I22" s="5">
        <f>I11-I15</f>
        <v>1876.5700000000002</v>
      </c>
      <c r="J22" s="5">
        <f>J11-J15</f>
        <v>-2026.1900000000003</v>
      </c>
      <c r="K22" s="5">
        <f>K11-K15</f>
        <v>-2376.1</v>
      </c>
      <c r="L22" s="4">
        <f t="shared" si="2"/>
        <v>-2525.7200000000003</v>
      </c>
      <c r="M22" s="5">
        <f>M11-M15</f>
        <v>-247.45000000000005</v>
      </c>
      <c r="N22" s="5">
        <f>N11-N15</f>
        <v>-978.5299999999999</v>
      </c>
      <c r="O22" s="5">
        <f>O11-O15</f>
        <v>-913.51</v>
      </c>
      <c r="P22" s="5"/>
      <c r="Q22" s="4">
        <f t="shared" si="3"/>
        <v>-2139.49</v>
      </c>
      <c r="R22" s="5">
        <f>R11-R15</f>
        <v>-149.69999999999982</v>
      </c>
      <c r="S22" s="5">
        <f>S11-S15</f>
        <v>-246.19999999999982</v>
      </c>
      <c r="T22" s="5">
        <f>T11-T15</f>
        <v>-638.1400000000003</v>
      </c>
      <c r="U22" s="4">
        <f t="shared" si="4"/>
        <v>-1034.04</v>
      </c>
      <c r="V22" s="1"/>
    </row>
    <row r="23" spans="1:22" ht="12.75">
      <c r="A23" s="24" t="s">
        <v>57</v>
      </c>
      <c r="B23" s="14" t="s">
        <v>58</v>
      </c>
      <c r="C23" s="5">
        <f>C24-C29+C36</f>
        <v>4900</v>
      </c>
      <c r="D23" s="4">
        <f>D24-D29+D36</f>
        <v>4900.019</v>
      </c>
      <c r="E23" s="5">
        <f>E24-E29+E36</f>
        <v>-1718.9899999999998</v>
      </c>
      <c r="F23" s="5">
        <f>F24-F29+F36</f>
        <v>1027.0299999999997</v>
      </c>
      <c r="G23" s="5">
        <f>G24-G29+G36</f>
        <v>-107.27100000000064</v>
      </c>
      <c r="H23" s="4">
        <f t="shared" si="1"/>
        <v>-799.2310000000007</v>
      </c>
      <c r="I23" s="5">
        <f>I24-I29+I36</f>
        <v>-1876.5699999999997</v>
      </c>
      <c r="J23" s="5">
        <f>J24-J29+J36</f>
        <v>2026.1900000000005</v>
      </c>
      <c r="K23" s="5">
        <f>K24-K29+K36</f>
        <v>2376.1</v>
      </c>
      <c r="L23" s="4">
        <f t="shared" si="2"/>
        <v>2525.7200000000007</v>
      </c>
      <c r="M23" s="5">
        <f>M24-M29+M36</f>
        <v>247.45000000000027</v>
      </c>
      <c r="N23" s="5">
        <f>N24-N29+N36</f>
        <v>978.5299999999997</v>
      </c>
      <c r="O23" s="5">
        <f>O24-O29+O36</f>
        <v>913.51</v>
      </c>
      <c r="P23" s="5"/>
      <c r="Q23" s="4">
        <f t="shared" si="3"/>
        <v>2139.49</v>
      </c>
      <c r="R23" s="5">
        <f>R24-R29+R36</f>
        <v>149.69999999999982</v>
      </c>
      <c r="S23" s="5">
        <f>S24-S29+S36</f>
        <v>246.19999999999982</v>
      </c>
      <c r="T23" s="5">
        <f>T24-T29+T36</f>
        <v>638.1400000000003</v>
      </c>
      <c r="U23" s="4">
        <f t="shared" si="4"/>
        <v>1034.04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-4900</v>
      </c>
      <c r="D33" s="4">
        <f>H33+L33+Q33+U33</f>
        <v>-4900.019</v>
      </c>
      <c r="E33" s="5">
        <f>E22+E24-E29</f>
        <v>1718.9899999999998</v>
      </c>
      <c r="F33" s="5">
        <f>F22+F24-F29</f>
        <v>-1027.0300000000002</v>
      </c>
      <c r="G33" s="5">
        <f>G22+G24-G29</f>
        <v>107.27100000000019</v>
      </c>
      <c r="H33" s="4">
        <f>E33+F33+G33</f>
        <v>799.2309999999998</v>
      </c>
      <c r="I33" s="5">
        <f>I22+I24-I29</f>
        <v>1876.5700000000002</v>
      </c>
      <c r="J33" s="5">
        <f>J22+J24-J29</f>
        <v>-2026.1900000000003</v>
      </c>
      <c r="K33" s="5">
        <f>K22+K24-K29</f>
        <v>-2376.1</v>
      </c>
      <c r="L33" s="4">
        <f t="shared" si="2"/>
        <v>-2525.7200000000003</v>
      </c>
      <c r="M33" s="5">
        <f>M22+M24-M29</f>
        <v>-247.45000000000005</v>
      </c>
      <c r="N33" s="5">
        <f>N22+N24-N29</f>
        <v>-978.5299999999999</v>
      </c>
      <c r="O33" s="5">
        <f>O22+O24-O29</f>
        <v>-913.51</v>
      </c>
      <c r="P33" s="5"/>
      <c r="Q33" s="4">
        <f t="shared" si="3"/>
        <v>-2139.49</v>
      </c>
      <c r="R33" s="5">
        <f>R22+R24-R29</f>
        <v>-149.69999999999982</v>
      </c>
      <c r="S33" s="5">
        <f>S22+S24-S29</f>
        <v>-246.19999999999982</v>
      </c>
      <c r="T33" s="5">
        <f>T22+T24-T29</f>
        <v>-638.1400000000003</v>
      </c>
      <c r="U33" s="4">
        <f t="shared" si="4"/>
        <v>-1034.04</v>
      </c>
      <c r="V33" s="1"/>
    </row>
    <row r="34" spans="1:22" ht="36">
      <c r="A34" s="30" t="s">
        <v>89</v>
      </c>
      <c r="B34" s="14" t="s">
        <v>68</v>
      </c>
      <c r="C34" s="4">
        <v>4900</v>
      </c>
      <c r="D34" s="4">
        <f>E34</f>
        <v>5118.2</v>
      </c>
      <c r="E34" s="7">
        <v>5118.2</v>
      </c>
      <c r="F34" s="7">
        <f>E35</f>
        <v>6837.19</v>
      </c>
      <c r="G34" s="7">
        <f>F35</f>
        <v>5810.16</v>
      </c>
      <c r="H34" s="4">
        <f>E34</f>
        <v>5118.2</v>
      </c>
      <c r="I34" s="7">
        <f>G35</f>
        <v>5917.4310000000005</v>
      </c>
      <c r="J34" s="7">
        <f>I35</f>
        <v>7794.001</v>
      </c>
      <c r="K34" s="7">
        <f>J35</f>
        <v>5767.811</v>
      </c>
      <c r="L34" s="4">
        <f>I34</f>
        <v>5917.4310000000005</v>
      </c>
      <c r="M34" s="7">
        <f>K35</f>
        <v>3391.711</v>
      </c>
      <c r="N34" s="7">
        <f>M35</f>
        <v>3144.2609999999995</v>
      </c>
      <c r="O34" s="7">
        <f>N35</f>
        <v>2165.7309999999998</v>
      </c>
      <c r="P34" s="11"/>
      <c r="Q34" s="4">
        <f>M34</f>
        <v>3391.711</v>
      </c>
      <c r="R34" s="7">
        <f>O35</f>
        <v>1252.2209999999998</v>
      </c>
      <c r="S34" s="7">
        <f>R35</f>
        <v>1102.521</v>
      </c>
      <c r="T34" s="7">
        <f>S35</f>
        <v>856.3210000000001</v>
      </c>
      <c r="U34" s="4">
        <f>R34</f>
        <v>1252.2209999999998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218.1809999999998</v>
      </c>
      <c r="E35" s="7">
        <f>E34+E33</f>
        <v>6837.19</v>
      </c>
      <c r="F35" s="7">
        <f>F34+F33</f>
        <v>5810.16</v>
      </c>
      <c r="G35" s="7">
        <f>G34+G33</f>
        <v>5917.4310000000005</v>
      </c>
      <c r="H35" s="4">
        <f>G35</f>
        <v>5917.4310000000005</v>
      </c>
      <c r="I35" s="7">
        <f>I34+I33</f>
        <v>7794.001</v>
      </c>
      <c r="J35" s="7">
        <f>J34+J33</f>
        <v>5767.811</v>
      </c>
      <c r="K35" s="7">
        <f>K34+K33</f>
        <v>3391.711</v>
      </c>
      <c r="L35" s="4">
        <f>K35</f>
        <v>3391.711</v>
      </c>
      <c r="M35" s="7">
        <f>M34+M33</f>
        <v>3144.2609999999995</v>
      </c>
      <c r="N35" s="7">
        <f>N34+N33</f>
        <v>2165.7309999999998</v>
      </c>
      <c r="O35" s="7">
        <f>O34+O33</f>
        <v>1252.2209999999998</v>
      </c>
      <c r="P35" s="11"/>
      <c r="Q35" s="4">
        <f>O35</f>
        <v>1252.2209999999998</v>
      </c>
      <c r="R35" s="7">
        <f>R34+R33</f>
        <v>1102.521</v>
      </c>
      <c r="S35" s="7">
        <f>S34+S33</f>
        <v>856.3210000000001</v>
      </c>
      <c r="T35" s="7">
        <f>T34+T33</f>
        <v>218.1809999999998</v>
      </c>
      <c r="U35" s="4">
        <f>T35</f>
        <v>218.1809999999998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4900</v>
      </c>
      <c r="D36" s="4">
        <f>H36+L36+Q36+U36</f>
        <v>4900.019</v>
      </c>
      <c r="E36" s="7">
        <f>E34-E35</f>
        <v>-1718.9899999999998</v>
      </c>
      <c r="F36" s="7">
        <f>F34-F35</f>
        <v>1027.0299999999997</v>
      </c>
      <c r="G36" s="7">
        <f>G34-G35</f>
        <v>-107.27100000000064</v>
      </c>
      <c r="H36" s="4">
        <f>E36+F36+G36</f>
        <v>-799.2310000000007</v>
      </c>
      <c r="I36" s="7">
        <f>I34-I35</f>
        <v>-1876.5699999999997</v>
      </c>
      <c r="J36" s="7">
        <f>J34-J35</f>
        <v>2026.1900000000005</v>
      </c>
      <c r="K36" s="7">
        <f>K34-K35</f>
        <v>2376.1</v>
      </c>
      <c r="L36" s="4">
        <f t="shared" si="2"/>
        <v>2525.7200000000007</v>
      </c>
      <c r="M36" s="7">
        <f>M34-M35</f>
        <v>247.45000000000027</v>
      </c>
      <c r="N36" s="7">
        <f>N34-N35</f>
        <v>978.5299999999997</v>
      </c>
      <c r="O36" s="7">
        <f>O34-O35</f>
        <v>913.51</v>
      </c>
      <c r="P36" s="7"/>
      <c r="Q36" s="4">
        <f t="shared" si="3"/>
        <v>2139.49</v>
      </c>
      <c r="R36" s="7">
        <f>R34-R35</f>
        <v>149.69999999999982</v>
      </c>
      <c r="S36" s="7">
        <f>S34-S35</f>
        <v>246.19999999999982</v>
      </c>
      <c r="T36" s="7">
        <f>T34-T35</f>
        <v>638.1400000000003</v>
      </c>
      <c r="U36" s="4">
        <f t="shared" si="4"/>
        <v>1034.04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 t="s">
        <v>94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58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2020-09-07T10:24:53Z</cp:lastPrinted>
  <dcterms:created xsi:type="dcterms:W3CDTF">2011-02-18T08:58:48Z</dcterms:created>
  <dcterms:modified xsi:type="dcterms:W3CDTF">2021-06-09T07:23:36Z</dcterms:modified>
  <cp:category/>
  <cp:version/>
  <cp:contentType/>
  <cp:contentStatus/>
</cp:coreProperties>
</file>